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1820" windowHeight="6420" activeTab="0"/>
  </bookViews>
  <sheets>
    <sheet name="Hörereignisricht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D5" authorId="0">
      <text>
        <r>
          <rPr>
            <sz val="8"/>
            <rFont val="Tahoma"/>
            <family val="0"/>
          </rPr>
          <t>Mikrofoncharakteristik A eingeben</t>
        </r>
      </text>
    </comment>
    <comment ref="D7" authorId="0">
      <text>
        <r>
          <rPr>
            <sz val="8"/>
            <rFont val="Tahoma"/>
            <family val="0"/>
          </rPr>
          <t xml:space="preserve">Achsenwinkel a eingeben
</t>
        </r>
      </text>
    </comment>
  </commentList>
</comments>
</file>

<file path=xl/sharedStrings.xml><?xml version="1.0" encoding="utf-8"?>
<sst xmlns="http://schemas.openxmlformats.org/spreadsheetml/2006/main" count="27" uniqueCount="23">
  <si>
    <r>
      <t xml:space="preserve">Berechnung der Hörereignisrichtung      </t>
    </r>
    <r>
      <rPr>
        <b/>
        <sz val="10"/>
        <color indexed="9"/>
        <rFont val="Arial"/>
        <family val="2"/>
      </rPr>
      <t>sengpielaudio</t>
    </r>
  </si>
  <si>
    <t>Eingabe A:</t>
  </si>
  <si>
    <r>
      <t>a</t>
    </r>
    <r>
      <rPr>
        <sz val="10"/>
        <rFont val="Arial"/>
        <family val="0"/>
      </rPr>
      <t xml:space="preserve"> = Gesamter Achsenwinkel</t>
    </r>
  </si>
  <si>
    <r>
      <t>s (</t>
    </r>
    <r>
      <rPr>
        <sz val="10"/>
        <rFont val="Symbol"/>
        <family val="1"/>
      </rPr>
      <t>q</t>
    </r>
    <r>
      <rPr>
        <sz val="10"/>
        <rFont val="Arial"/>
        <family val="0"/>
      </rPr>
      <t>) = A + B * cos</t>
    </r>
    <r>
      <rPr>
        <sz val="10"/>
        <rFont val="MT Symbol"/>
        <family val="5"/>
      </rPr>
      <t xml:space="preserve"> q</t>
    </r>
  </si>
  <si>
    <r>
      <t xml:space="preserve">Eingabe </t>
    </r>
    <r>
      <rPr>
        <b/>
        <sz val="10"/>
        <rFont val="Symbol"/>
        <family val="1"/>
      </rPr>
      <t>a:</t>
    </r>
    <r>
      <rPr>
        <b/>
        <sz val="10"/>
        <rFont val="Arial"/>
        <family val="0"/>
      </rPr>
      <t xml:space="preserve"> </t>
    </r>
  </si>
  <si>
    <r>
      <t>q</t>
    </r>
    <r>
      <rPr>
        <sz val="10"/>
        <rFont val="Arial"/>
        <family val="2"/>
      </rPr>
      <t xml:space="preserve"> = Schalleinfallswinkel</t>
    </r>
  </si>
  <si>
    <r>
      <t xml:space="preserve">Pegeldifferenz </t>
    </r>
    <r>
      <rPr>
        <sz val="14"/>
        <rFont val="Symbol"/>
        <family val="1"/>
      </rPr>
      <t>D</t>
    </r>
    <r>
      <rPr>
        <sz val="14"/>
        <rFont val="Arial"/>
        <family val="2"/>
      </rPr>
      <t xml:space="preserve"> L</t>
    </r>
  </si>
  <si>
    <t>Hörereignisrichtung b1</t>
  </si>
  <si>
    <t>A = Mikrofonrichtcharakteristik</t>
  </si>
  <si>
    <t>q</t>
  </si>
  <si>
    <r>
      <t xml:space="preserve">D </t>
    </r>
    <r>
      <rPr>
        <sz val="12"/>
        <rFont val="Arial"/>
        <family val="2"/>
      </rPr>
      <t>L</t>
    </r>
  </si>
  <si>
    <t>b1</t>
  </si>
  <si>
    <t>Breite Nieren</t>
  </si>
  <si>
    <t>A =</t>
  </si>
  <si>
    <t>Nieren</t>
  </si>
  <si>
    <t>Supernieren</t>
  </si>
  <si>
    <t>Hypernieren</t>
  </si>
  <si>
    <t>Acht</t>
  </si>
  <si>
    <t>Feineinstellung:</t>
  </si>
  <si>
    <t>Schalleinfallswinkel:</t>
  </si>
  <si>
    <t>für X/Y-Koinzidenz-Mikrofonsystem Superniere</t>
  </si>
  <si>
    <t>DL = Pegeldifferenz</t>
  </si>
  <si>
    <t>b1 = Hörereignisrichtung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</si>
</sst>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°"/>
    <numFmt numFmtId="173" formatCode="0.00\ &quot;m&quot;"/>
    <numFmt numFmtId="174" formatCode="0.00\ &quot;%&quot;"/>
    <numFmt numFmtId="175" formatCode="0.00\ \d\B"/>
    <numFmt numFmtId="176" formatCode="0.000\ &quot;ms&quot;"/>
    <numFmt numFmtId="177" formatCode="0.0\°"/>
    <numFmt numFmtId="178" formatCode="0.00\°"/>
    <numFmt numFmtId="179" formatCode="0.000\ &quot;%&quot;"/>
    <numFmt numFmtId="180" formatCode="0.0\ &quot;%&quot;"/>
    <numFmt numFmtId="181" formatCode="_-* #,##0.0\ _D_M_-;\-* #,##0.0\ _D_M_-;_-* &quot;-&quot;??\ _D_M_-;_-@_-"/>
    <numFmt numFmtId="182" formatCode="_-* #,##0.000\ _D_M_-;\-* #,##0.000\ _D_M_-;_-* &quot;-&quot;??\ _D_M_-;_-@_-"/>
    <numFmt numFmtId="183" formatCode="0.0\ 00\ &quot;%&quot;"/>
    <numFmt numFmtId="184" formatCode="0.0"/>
    <numFmt numFmtId="185" formatCode="0.000"/>
  </numFmts>
  <fonts count="1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2"/>
      <name val="Symbol"/>
      <family val="1"/>
    </font>
    <font>
      <sz val="12"/>
      <name val="Arial"/>
      <family val="2"/>
    </font>
    <font>
      <sz val="14"/>
      <name val="Symbol"/>
      <family val="1"/>
    </font>
    <font>
      <b/>
      <sz val="12"/>
      <name val="Arial"/>
      <family val="2"/>
    </font>
    <font>
      <sz val="10"/>
      <name val="MT Symbol"/>
      <family val="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10"/>
      <name val="Symbol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 horizontal="center"/>
    </xf>
    <xf numFmtId="175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2" xfId="0" applyFont="1" applyFill="1" applyBorder="1" applyAlignment="1">
      <alignment horizontal="center"/>
    </xf>
    <xf numFmtId="172" fontId="0" fillId="3" borderId="2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179" fontId="0" fillId="0" borderId="0" xfId="15" applyNumberFormat="1" applyBorder="1" applyAlignment="1">
      <alignment horizontal="center"/>
    </xf>
    <xf numFmtId="178" fontId="0" fillId="0" borderId="0" xfId="15" applyNumberFormat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78" fontId="0" fillId="5" borderId="2" xfId="0" applyNumberFormat="1" applyFill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4" fontId="0" fillId="0" borderId="5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4" fontId="0" fillId="0" borderId="8" xfId="0" applyNumberFormat="1" applyFont="1" applyBorder="1" applyAlignment="1">
      <alignment horizontal="center"/>
    </xf>
    <xf numFmtId="174" fontId="0" fillId="0" borderId="9" xfId="0" applyNumberFormat="1" applyFon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85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5"/>
  <sheetViews>
    <sheetView tabSelected="1" workbookViewId="0" topLeftCell="A1">
      <selection activeCell="F9" sqref="F9"/>
    </sheetView>
  </sheetViews>
  <sheetFormatPr defaultColWidth="11.421875" defaultRowHeight="12.75"/>
  <cols>
    <col min="1" max="1" width="3.8515625" style="0" customWidth="1"/>
    <col min="2" max="2" width="6.7109375" style="0" customWidth="1"/>
    <col min="3" max="4" width="11.7109375" style="0" customWidth="1"/>
    <col min="5" max="5" width="4.7109375" style="0" customWidth="1"/>
    <col min="6" max="6" width="6.7109375" style="0" customWidth="1"/>
    <col min="8" max="8" width="4.00390625" style="0" customWidth="1"/>
    <col min="9" max="9" width="5.57421875" style="0" customWidth="1"/>
    <col min="10" max="10" width="6.7109375" style="0" customWidth="1"/>
    <col min="11" max="11" width="4.8515625" style="0" customWidth="1"/>
    <col min="12" max="12" width="11.7109375" style="0" customWidth="1"/>
    <col min="13" max="13" width="8.421875" style="0" customWidth="1"/>
  </cols>
  <sheetData>
    <row r="1" ht="13.5" customHeight="1"/>
    <row r="2" spans="2:17" ht="18">
      <c r="B2" s="36" t="s">
        <v>0</v>
      </c>
      <c r="C2" s="36"/>
      <c r="D2" s="36"/>
      <c r="E2" s="36"/>
      <c r="F2" s="36"/>
      <c r="G2" s="36"/>
      <c r="H2" s="37"/>
      <c r="I2" s="48"/>
      <c r="J2" s="47"/>
      <c r="N2" s="24"/>
      <c r="O2" s="24"/>
      <c r="P2" s="24"/>
      <c r="Q2" s="10"/>
    </row>
    <row r="3" spans="2:12" ht="18">
      <c r="B3" s="36" t="s">
        <v>20</v>
      </c>
      <c r="C3" s="36"/>
      <c r="D3" s="36"/>
      <c r="E3" s="36"/>
      <c r="F3" s="36"/>
      <c r="G3" s="36"/>
      <c r="H3" s="37"/>
      <c r="I3" s="47"/>
      <c r="J3" s="47"/>
      <c r="K3" s="24"/>
      <c r="L3" s="46"/>
    </row>
    <row r="4" spans="4:9" ht="13.5" customHeight="1" thickBot="1">
      <c r="D4" s="1"/>
      <c r="F4" s="2"/>
      <c r="G4" s="2"/>
      <c r="H4" s="2"/>
      <c r="I4" s="9"/>
    </row>
    <row r="5" spans="2:11" ht="14.25" customHeight="1" thickBot="1">
      <c r="B5" s="4"/>
      <c r="C5" s="62" t="s">
        <v>1</v>
      </c>
      <c r="D5" s="34">
        <v>0.36</v>
      </c>
      <c r="F5" s="9" t="s">
        <v>2</v>
      </c>
      <c r="K5" s="3"/>
    </row>
    <row r="6" spans="2:8" ht="13.5" thickBot="1">
      <c r="B6" s="4"/>
      <c r="C6" s="4"/>
      <c r="D6" s="6"/>
      <c r="E6" s="4"/>
      <c r="F6" s="33" t="s">
        <v>3</v>
      </c>
      <c r="H6" s="3"/>
    </row>
    <row r="7" spans="2:11" ht="13.5" thickBot="1">
      <c r="B7" s="4"/>
      <c r="C7" s="63" t="s">
        <v>4</v>
      </c>
      <c r="D7" s="35">
        <v>100</v>
      </c>
      <c r="F7" s="9" t="s">
        <v>5</v>
      </c>
      <c r="H7" s="3"/>
      <c r="K7" s="3"/>
    </row>
    <row r="8" spans="2:8" ht="13.5" customHeight="1">
      <c r="B8" s="4"/>
      <c r="C8" s="7"/>
      <c r="D8" s="8"/>
      <c r="F8" s="9"/>
      <c r="H8" s="3"/>
    </row>
    <row r="9" spans="2:11" ht="18" customHeight="1">
      <c r="B9" s="10" t="s">
        <v>6</v>
      </c>
      <c r="C9" s="10"/>
      <c r="D9" s="11"/>
      <c r="E9" s="10"/>
      <c r="I9" s="12"/>
      <c r="J9" s="25"/>
      <c r="K9" s="13"/>
    </row>
    <row r="10" spans="2:9" ht="18" customHeight="1">
      <c r="B10" s="45" t="s">
        <v>7</v>
      </c>
      <c r="C10" s="13"/>
      <c r="D10" s="10"/>
      <c r="F10" t="s">
        <v>8</v>
      </c>
      <c r="H10" s="24"/>
      <c r="I10" s="24"/>
    </row>
    <row r="11" spans="2:11" ht="15.75">
      <c r="B11" s="26" t="s">
        <v>9</v>
      </c>
      <c r="C11" s="26" t="s">
        <v>10</v>
      </c>
      <c r="D11" s="27" t="s">
        <v>11</v>
      </c>
      <c r="E11" s="17"/>
      <c r="F11" t="s">
        <v>12</v>
      </c>
      <c r="H11" t="s">
        <v>13</v>
      </c>
      <c r="I11" s="59">
        <v>0.63</v>
      </c>
      <c r="J11" s="38"/>
      <c r="K11" s="40"/>
    </row>
    <row r="12" spans="2:11" ht="12.75">
      <c r="B12" s="28">
        <v>0</v>
      </c>
      <c r="C12" s="30">
        <f>ABS(20*LOG(ABS(($D$5+(1-$D$5)*COS($D$7*PI()/180/2+$B12*PI()/180))/($D$5+(1-$D$5)*COS($D$7*PI()/180/2-$B12*PI()/180)))))</f>
        <v>0</v>
      </c>
      <c r="D12" s="29">
        <f>IF((1.729349558*10^-4*$C12^4-4.932667999*10^-3*$C12^3-0.1485249855*$C12*$C12+8.81863307*$C12)&gt;=100.01,100,(1.729349558*10^-4*$C12^4-4.932667999*10^-3*$C12^3-0.1485249855*$C12*$C12+8.81863307*$C12))</f>
        <v>0</v>
      </c>
      <c r="F12" s="2" t="s">
        <v>14</v>
      </c>
      <c r="G12" s="2"/>
      <c r="H12" s="2" t="s">
        <v>13</v>
      </c>
      <c r="I12" s="60">
        <v>0.5</v>
      </c>
      <c r="J12" s="39"/>
      <c r="K12" s="23"/>
    </row>
    <row r="13" spans="2:11" ht="12.75">
      <c r="B13" s="28">
        <f>B12+5</f>
        <v>5</v>
      </c>
      <c r="C13" s="30">
        <f aca="true" t="shared" si="0" ref="C13:C47">ABS(20*LOG(ABS(($D$5+(1-$D$5)*COS($D$7*PI()/180/2+$B13*PI()/180))/($D$5+(1-$D$5)*COS($D$7*PI()/180/2-$B13*PI()/180)))))</f>
        <v>0.9652336254366783</v>
      </c>
      <c r="D13" s="29">
        <f aca="true" t="shared" si="1" ref="D13:D47">IF((1.729349558*10^-4*$C13^4-4.932667999*10^-3*$C13^3-0.1485249855*$C13*$C13+8.81863307*$C13)&gt;=100.01,100,(1.729349558*10^-4*$C13^4-4.932667999*10^-3*$C13^3-0.1485249855*$C13*$C13+8.81863307*$C13))</f>
        <v>8.369378249225607</v>
      </c>
      <c r="F13" s="2" t="s">
        <v>15</v>
      </c>
      <c r="G13" s="16"/>
      <c r="H13" s="2" t="s">
        <v>13</v>
      </c>
      <c r="I13" s="60">
        <v>0.366</v>
      </c>
      <c r="J13" s="39"/>
      <c r="K13" s="23"/>
    </row>
    <row r="14" spans="2:11" ht="12.75">
      <c r="B14" s="28">
        <f aca="true" t="shared" si="2" ref="B14:B30">B13+5</f>
        <v>10</v>
      </c>
      <c r="C14" s="30">
        <f>ABS(20*LOG(ABS(($D$5+(1-$D$5)*COS($D$7*PI()/180/2+$B14*PI()/180))/($D$5+(1-$D$5)*COS($D$7*PI()/180/2-$B14*PI()/180)))))</f>
        <v>1.9409429699706573</v>
      </c>
      <c r="D14" s="29">
        <f>IF((1.729349558*10^-4*$C14^4-4.932667999*10^-3*$C14^3-0.1485249855*$C14*$C14+8.81863307*$C14)&gt;=100.01,100,(1.729349558*10^-4*$C14^4-4.932667999*10^-3*$C14^3-0.1485249855*$C14*$C14+8.81863307*$C14))</f>
        <v>16.523318171592354</v>
      </c>
      <c r="F14" t="s">
        <v>16</v>
      </c>
      <c r="G14" s="3"/>
      <c r="H14" t="s">
        <v>13</v>
      </c>
      <c r="I14" s="61">
        <v>0.25</v>
      </c>
      <c r="J14" s="39"/>
      <c r="K14" s="23"/>
    </row>
    <row r="15" spans="2:11" ht="12.75">
      <c r="B15" s="28">
        <f>B14+5</f>
        <v>15</v>
      </c>
      <c r="C15" s="30">
        <f>ABS(20*LOG(ABS(($D$5+(1-$D$5)*COS($D$7*PI()/180/2+$B15*PI()/180))/($D$5+(1-$D$5)*COS($D$7*PI()/180/2-$B15*PI()/180)))))</f>
        <v>2.938206280273415</v>
      </c>
      <c r="D15" s="29">
        <f>IF((1.729349558*10^-4*$C15^4-4.932667999*10^-3*$C15^3-0.1485249855*$C15*$C15+8.81863307*$C15)&gt;=100.01,100,(1.729349558*10^-4*$C15^4-4.932667999*10^-3*$C15^3-0.1485249855*$C15*$C15+8.81863307*$C15))</f>
        <v>24.516506738462773</v>
      </c>
      <c r="F15" t="s">
        <v>17</v>
      </c>
      <c r="G15" s="3"/>
      <c r="H15" t="s">
        <v>13</v>
      </c>
      <c r="I15" s="61">
        <v>0</v>
      </c>
      <c r="J15" s="39"/>
      <c r="K15" s="23"/>
    </row>
    <row r="16" spans="2:11" ht="12.75">
      <c r="B16" s="28">
        <f>B15+5</f>
        <v>20</v>
      </c>
      <c r="C16" s="30">
        <f t="shared" si="0"/>
        <v>3.969394501264934</v>
      </c>
      <c r="D16" s="29">
        <f t="shared" si="1"/>
        <v>32.39889239874883</v>
      </c>
      <c r="F16" s="21"/>
      <c r="G16" s="22"/>
      <c r="H16" s="15"/>
      <c r="I16" s="15"/>
      <c r="J16" s="39"/>
      <c r="K16" s="23"/>
    </row>
    <row r="17" spans="2:11" ht="12.75">
      <c r="B17" s="28">
        <f t="shared" si="2"/>
        <v>25</v>
      </c>
      <c r="C17" s="30">
        <f t="shared" si="0"/>
        <v>5.049061455348508</v>
      </c>
      <c r="D17" s="29">
        <f t="shared" si="1"/>
        <v>40.216946609449195</v>
      </c>
      <c r="F17" t="s">
        <v>21</v>
      </c>
      <c r="J17" s="39"/>
      <c r="K17" s="23"/>
    </row>
    <row r="18" spans="2:11" ht="12.75">
      <c r="B18" s="28">
        <f t="shared" si="2"/>
        <v>30</v>
      </c>
      <c r="C18" s="30">
        <f t="shared" si="0"/>
        <v>6.195207658746389</v>
      </c>
      <c r="D18" s="29">
        <f t="shared" si="1"/>
        <v>48.01466177731162</v>
      </c>
      <c r="F18" t="s">
        <v>22</v>
      </c>
      <c r="J18" s="39"/>
      <c r="K18" s="23"/>
    </row>
    <row r="19" spans="2:11" ht="12.75">
      <c r="B19" s="28">
        <f t="shared" si="2"/>
        <v>35</v>
      </c>
      <c r="C19" s="30">
        <f t="shared" si="0"/>
        <v>7.431221713241937</v>
      </c>
      <c r="D19" s="29">
        <f t="shared" si="1"/>
        <v>55.83435142985621</v>
      </c>
      <c r="F19" s="21"/>
      <c r="G19" s="22"/>
      <c r="H19" s="15"/>
      <c r="I19" s="15"/>
      <c r="J19" s="39"/>
      <c r="K19" s="23"/>
    </row>
    <row r="20" spans="2:11" ht="12.75">
      <c r="B20" s="28">
        <f t="shared" si="2"/>
        <v>40</v>
      </c>
      <c r="C20" s="30">
        <f t="shared" si="0"/>
        <v>8.789083497108713</v>
      </c>
      <c r="D20" s="29">
        <f t="shared" si="1"/>
        <v>63.71741160652401</v>
      </c>
      <c r="F20" s="21"/>
      <c r="G20" s="22"/>
      <c r="H20" s="15"/>
      <c r="I20" s="15"/>
      <c r="J20" s="39"/>
      <c r="K20" s="23"/>
    </row>
    <row r="21" spans="2:11" ht="12.75">
      <c r="B21" s="28">
        <f t="shared" si="2"/>
        <v>45</v>
      </c>
      <c r="C21" s="30">
        <f t="shared" si="0"/>
        <v>10.315056133821018</v>
      </c>
      <c r="D21" s="29">
        <f t="shared" si="1"/>
        <v>71.70565260310916</v>
      </c>
      <c r="F21" s="21"/>
      <c r="G21" s="22"/>
      <c r="H21" s="15"/>
      <c r="I21" s="15"/>
      <c r="J21" s="39"/>
      <c r="K21" s="23"/>
    </row>
    <row r="22" spans="2:11" ht="12.75">
      <c r="B22" s="28">
        <f t="shared" si="2"/>
        <v>50</v>
      </c>
      <c r="C22" s="30">
        <f t="shared" si="0"/>
        <v>12.080717748451207</v>
      </c>
      <c r="D22" s="29">
        <f t="shared" si="1"/>
        <v>79.84575382028709</v>
      </c>
      <c r="F22" s="21"/>
      <c r="G22" s="22"/>
      <c r="H22" s="15"/>
      <c r="I22" s="15"/>
      <c r="J22" s="39"/>
      <c r="K22" s="23"/>
    </row>
    <row r="23" spans="2:11" ht="12.75">
      <c r="B23" s="28">
        <f t="shared" si="2"/>
        <v>55</v>
      </c>
      <c r="C23" s="30">
        <f t="shared" si="0"/>
        <v>14.206870036077927</v>
      </c>
      <c r="D23" s="29">
        <f t="shared" si="1"/>
        <v>88.20837767611866</v>
      </c>
      <c r="F23" s="21"/>
      <c r="G23" s="22"/>
      <c r="H23" s="15"/>
      <c r="I23" s="15"/>
      <c r="J23" s="39"/>
      <c r="K23" s="23"/>
    </row>
    <row r="24" spans="2:11" ht="12.75">
      <c r="B24" s="28">
        <f t="shared" si="2"/>
        <v>60</v>
      </c>
      <c r="C24" s="30">
        <f t="shared" si="0"/>
        <v>16.924155674594665</v>
      </c>
      <c r="D24" s="29">
        <f t="shared" si="1"/>
        <v>96.98272292480985</v>
      </c>
      <c r="F24" s="21"/>
      <c r="G24" s="22"/>
      <c r="H24" s="15"/>
      <c r="I24" s="15"/>
      <c r="J24" s="39"/>
      <c r="K24" s="23"/>
    </row>
    <row r="25" spans="2:11" ht="12.75">
      <c r="B25" s="28">
        <f t="shared" si="2"/>
        <v>65</v>
      </c>
      <c r="C25" s="30">
        <f t="shared" si="0"/>
        <v>20.76966693996567</v>
      </c>
      <c r="D25" s="29">
        <f t="shared" si="1"/>
        <v>100</v>
      </c>
      <c r="F25" s="21"/>
      <c r="G25" s="22"/>
      <c r="H25" s="15"/>
      <c r="I25" s="15"/>
      <c r="J25" s="39"/>
      <c r="K25" s="23"/>
    </row>
    <row r="26" spans="2:11" ht="12.75">
      <c r="B26" s="28">
        <f t="shared" si="2"/>
        <v>70</v>
      </c>
      <c r="C26" s="30">
        <f t="shared" si="0"/>
        <v>27.61691213845023</v>
      </c>
      <c r="D26" s="29">
        <f t="shared" si="1"/>
        <v>100</v>
      </c>
      <c r="F26" s="21"/>
      <c r="G26" s="22"/>
      <c r="H26" s="15"/>
      <c r="I26" s="15"/>
      <c r="J26" s="39"/>
      <c r="K26" s="23"/>
    </row>
    <row r="27" spans="2:11" ht="12.75">
      <c r="B27" s="28">
        <f t="shared" si="2"/>
        <v>75</v>
      </c>
      <c r="C27" s="30">
        <f t="shared" si="0"/>
        <v>42.45129820162545</v>
      </c>
      <c r="D27" s="29">
        <f t="shared" si="1"/>
        <v>100</v>
      </c>
      <c r="F27" s="21"/>
      <c r="G27" s="22"/>
      <c r="H27" s="15"/>
      <c r="I27" s="15"/>
      <c r="J27" s="39"/>
      <c r="K27" s="23"/>
    </row>
    <row r="28" spans="2:11" ht="12.75">
      <c r="B28" s="28">
        <f t="shared" si="2"/>
        <v>80</v>
      </c>
      <c r="C28" s="30">
        <f t="shared" si="0"/>
        <v>25.004788791997893</v>
      </c>
      <c r="D28" s="29">
        <f t="shared" si="1"/>
        <v>100</v>
      </c>
      <c r="F28" s="21"/>
      <c r="G28" s="22"/>
      <c r="H28" s="15"/>
      <c r="I28" s="15"/>
      <c r="J28" s="39"/>
      <c r="K28" s="23"/>
    </row>
    <row r="29" spans="2:11" ht="12.75">
      <c r="B29" s="28">
        <f t="shared" si="2"/>
        <v>85</v>
      </c>
      <c r="C29" s="30">
        <f t="shared" si="0"/>
        <v>19.60420049422463</v>
      </c>
      <c r="D29" s="29">
        <f t="shared" si="1"/>
        <v>100</v>
      </c>
      <c r="F29" s="21"/>
      <c r="G29" s="22"/>
      <c r="H29" s="15"/>
      <c r="I29" s="15"/>
      <c r="J29" s="39"/>
      <c r="K29" s="23"/>
    </row>
    <row r="30" spans="2:11" ht="12.75">
      <c r="B30" s="28">
        <f t="shared" si="2"/>
        <v>90</v>
      </c>
      <c r="C30" s="30">
        <f t="shared" si="0"/>
        <v>16.294336736683263</v>
      </c>
      <c r="D30" s="29">
        <f t="shared" si="1"/>
        <v>95.11043598692767</v>
      </c>
      <c r="F30" s="21"/>
      <c r="G30" s="22"/>
      <c r="H30" s="15"/>
      <c r="I30" s="15"/>
      <c r="J30" s="39"/>
      <c r="K30" s="23"/>
    </row>
    <row r="31" spans="2:11" ht="12.75">
      <c r="B31" s="50">
        <f aca="true" t="shared" si="3" ref="B31:B47">B30+5</f>
        <v>95</v>
      </c>
      <c r="C31" s="30">
        <f t="shared" si="0"/>
        <v>13.886490110679974</v>
      </c>
      <c r="D31" s="52">
        <f t="shared" si="1"/>
        <v>87.04104409460278</v>
      </c>
      <c r="F31" s="21"/>
      <c r="G31" s="22"/>
      <c r="H31" s="15"/>
      <c r="I31" s="15"/>
      <c r="J31" s="39"/>
      <c r="K31" s="23"/>
    </row>
    <row r="32" spans="2:11" ht="12.75">
      <c r="B32" s="28">
        <f t="shared" si="3"/>
        <v>100</v>
      </c>
      <c r="C32" s="51">
        <f t="shared" si="0"/>
        <v>11.97791293040789</v>
      </c>
      <c r="D32" s="29">
        <f t="shared" si="1"/>
        <v>79.40285979396859</v>
      </c>
      <c r="F32" s="21"/>
      <c r="G32" s="22"/>
      <c r="H32" s="15"/>
      <c r="I32" s="15"/>
      <c r="J32" s="39"/>
      <c r="K32" s="23"/>
    </row>
    <row r="33" spans="2:11" ht="12.75">
      <c r="B33" s="28">
        <f t="shared" si="3"/>
        <v>105</v>
      </c>
      <c r="C33" s="51">
        <f t="shared" si="0"/>
        <v>10.381836863091909</v>
      </c>
      <c r="D33" s="29">
        <f t="shared" si="1"/>
        <v>72.03464823168869</v>
      </c>
      <c r="F33" s="21"/>
      <c r="G33" s="22"/>
      <c r="H33" s="15"/>
      <c r="I33" s="15"/>
      <c r="J33" s="39"/>
      <c r="K33" s="23"/>
    </row>
    <row r="34" spans="2:11" ht="12.75">
      <c r="B34" s="28">
        <f t="shared" si="3"/>
        <v>110</v>
      </c>
      <c r="C34" s="51">
        <f t="shared" si="0"/>
        <v>8.995315018024977</v>
      </c>
      <c r="D34" s="29">
        <f t="shared" si="1"/>
        <v>64.85034373054637</v>
      </c>
      <c r="F34" s="21"/>
      <c r="G34" s="22"/>
      <c r="H34" s="15"/>
      <c r="I34" s="15"/>
      <c r="J34" s="39"/>
      <c r="K34" s="23"/>
    </row>
    <row r="35" spans="2:11" ht="12.75">
      <c r="B35" s="57">
        <f t="shared" si="3"/>
        <v>115</v>
      </c>
      <c r="C35" s="53">
        <f t="shared" si="0"/>
        <v>7.75449345478725</v>
      </c>
      <c r="D35" s="55">
        <f t="shared" si="1"/>
        <v>57.77813858222799</v>
      </c>
      <c r="F35" s="21"/>
      <c r="G35" s="22"/>
      <c r="H35" s="15"/>
      <c r="I35" s="15"/>
      <c r="J35" s="39"/>
      <c r="K35" s="23"/>
    </row>
    <row r="36" spans="2:11" ht="12.75">
      <c r="B36" s="28">
        <f t="shared" si="3"/>
        <v>120</v>
      </c>
      <c r="C36" s="51">
        <f t="shared" si="0"/>
        <v>6.615783766171663</v>
      </c>
      <c r="D36" s="29">
        <f t="shared" si="1"/>
        <v>50.74440843523827</v>
      </c>
      <c r="F36" s="21"/>
      <c r="G36" s="22"/>
      <c r="H36" s="15"/>
      <c r="I36" s="15"/>
      <c r="J36" s="39"/>
      <c r="K36" s="23"/>
    </row>
    <row r="37" spans="2:11" ht="12.75">
      <c r="B37" s="57">
        <f t="shared" si="3"/>
        <v>125</v>
      </c>
      <c r="C37" s="53">
        <f t="shared" si="0"/>
        <v>5.546555612248355</v>
      </c>
      <c r="D37" s="55">
        <f t="shared" si="1"/>
        <v>43.66575766376019</v>
      </c>
      <c r="F37" s="21"/>
      <c r="G37" s="22"/>
      <c r="H37" s="15"/>
      <c r="I37" s="15"/>
      <c r="J37" s="39"/>
      <c r="K37" s="23"/>
    </row>
    <row r="38" spans="2:11" ht="12.75">
      <c r="B38" s="28">
        <f t="shared" si="3"/>
        <v>130</v>
      </c>
      <c r="C38" s="51">
        <f t="shared" si="0"/>
        <v>4.519743679418731</v>
      </c>
      <c r="D38" s="29">
        <f t="shared" si="1"/>
        <v>36.44061550211561</v>
      </c>
      <c r="F38" s="21"/>
      <c r="G38" s="22"/>
      <c r="H38" s="15"/>
      <c r="I38" s="15"/>
      <c r="J38" s="39"/>
      <c r="K38" s="23"/>
    </row>
    <row r="39" spans="2:11" ht="12.75">
      <c r="B39" s="28">
        <f t="shared" si="3"/>
        <v>135</v>
      </c>
      <c r="C39" s="51">
        <f t="shared" si="0"/>
        <v>3.5099833777061447</v>
      </c>
      <c r="D39" s="29">
        <f t="shared" si="1"/>
        <v>28.936375508836335</v>
      </c>
      <c r="F39" s="21"/>
      <c r="G39" s="22"/>
      <c r="H39" s="15"/>
      <c r="I39" s="15"/>
      <c r="J39" s="39"/>
      <c r="K39" s="23"/>
    </row>
    <row r="40" spans="2:11" ht="12.75">
      <c r="B40" s="28">
        <f t="shared" si="3"/>
        <v>140</v>
      </c>
      <c r="C40" s="51">
        <f t="shared" si="0"/>
        <v>2.489869444251909</v>
      </c>
      <c r="D40" s="29">
        <f t="shared" si="1"/>
        <v>20.96697848302547</v>
      </c>
      <c r="F40" s="21"/>
      <c r="G40" s="22"/>
      <c r="H40" s="15"/>
      <c r="I40" s="15"/>
      <c r="J40" s="39"/>
      <c r="K40" s="23"/>
    </row>
    <row r="41" spans="2:11" ht="12.75">
      <c r="B41" s="28">
        <f t="shared" si="3"/>
        <v>145</v>
      </c>
      <c r="C41" s="51">
        <f t="shared" si="0"/>
        <v>1.4248910854811183</v>
      </c>
      <c r="D41" s="29">
        <f t="shared" si="1"/>
        <v>12.250481972830235</v>
      </c>
      <c r="F41" s="21"/>
      <c r="G41" s="22"/>
      <c r="H41" s="15"/>
      <c r="I41" s="15"/>
      <c r="J41" s="39"/>
      <c r="K41" s="23"/>
    </row>
    <row r="42" spans="2:11" ht="12.75">
      <c r="B42" s="28">
        <f t="shared" si="3"/>
        <v>150</v>
      </c>
      <c r="C42" s="51">
        <f t="shared" si="0"/>
        <v>0.2644190154490409</v>
      </c>
      <c r="D42" s="29">
        <f t="shared" si="1"/>
        <v>2.321339443529955</v>
      </c>
      <c r="F42" s="21"/>
      <c r="G42" s="22"/>
      <c r="H42" s="15"/>
      <c r="I42" s="15"/>
      <c r="J42" s="39"/>
      <c r="K42" s="23"/>
    </row>
    <row r="43" spans="2:11" ht="12.75">
      <c r="B43" s="28">
        <f t="shared" si="3"/>
        <v>155</v>
      </c>
      <c r="C43" s="51">
        <f t="shared" si="0"/>
        <v>1.0779630523639179</v>
      </c>
      <c r="D43" s="29">
        <f t="shared" si="1"/>
        <v>9.327628801035422</v>
      </c>
      <c r="F43" s="21"/>
      <c r="G43" s="22"/>
      <c r="H43" s="15"/>
      <c r="I43" s="15"/>
      <c r="J43" s="39"/>
      <c r="K43" s="23"/>
    </row>
    <row r="44" spans="2:11" ht="12.75">
      <c r="B44" s="57">
        <f t="shared" si="3"/>
        <v>160</v>
      </c>
      <c r="C44" s="53">
        <f t="shared" si="0"/>
        <v>2.7765225524614263</v>
      </c>
      <c r="D44" s="55">
        <f t="shared" si="1"/>
        <v>23.244839547543357</v>
      </c>
      <c r="F44" s="21"/>
      <c r="G44" s="22"/>
      <c r="H44" s="15"/>
      <c r="I44" s="15"/>
      <c r="J44" s="39"/>
      <c r="K44" s="23"/>
    </row>
    <row r="45" spans="2:11" ht="12.75">
      <c r="B45" s="28">
        <f t="shared" si="3"/>
        <v>165</v>
      </c>
      <c r="C45" s="51">
        <f t="shared" si="0"/>
        <v>5.271674147404316</v>
      </c>
      <c r="D45" s="29">
        <f t="shared" si="1"/>
        <v>41.77228011729944</v>
      </c>
      <c r="F45" s="21"/>
      <c r="G45" s="22"/>
      <c r="H45" s="15"/>
      <c r="I45" s="15"/>
      <c r="J45" s="18"/>
      <c r="K45" s="23"/>
    </row>
    <row r="46" spans="2:11" ht="12.75">
      <c r="B46" s="58">
        <f t="shared" si="3"/>
        <v>170</v>
      </c>
      <c r="C46" s="54">
        <f t="shared" si="0"/>
        <v>10.255584660852923</v>
      </c>
      <c r="D46" s="56">
        <f t="shared" si="1"/>
        <v>71.41123384992704</v>
      </c>
      <c r="F46" s="21"/>
      <c r="G46" s="22"/>
      <c r="H46" s="15"/>
      <c r="I46" s="15"/>
      <c r="J46" s="18"/>
      <c r="K46" s="23"/>
    </row>
    <row r="47" spans="2:11" ht="12.75">
      <c r="B47" s="28">
        <f t="shared" si="3"/>
        <v>175</v>
      </c>
      <c r="C47" s="51">
        <f t="shared" si="0"/>
        <v>22.315772059814826</v>
      </c>
      <c r="D47" s="29">
        <f t="shared" si="1"/>
        <v>100</v>
      </c>
      <c r="F47" s="21"/>
      <c r="G47" s="22"/>
      <c r="H47" s="15"/>
      <c r="I47" s="15"/>
      <c r="J47" s="18"/>
      <c r="K47" s="23"/>
    </row>
    <row r="48" spans="2:11" ht="12.75">
      <c r="B48" s="18"/>
      <c r="C48" s="19"/>
      <c r="D48" s="20"/>
      <c r="F48" s="21"/>
      <c r="G48" s="22"/>
      <c r="H48" s="15"/>
      <c r="I48" s="15"/>
      <c r="J48" s="18"/>
      <c r="K48" s="23"/>
    </row>
    <row r="49" spans="2:11" ht="13.5" thickBot="1">
      <c r="B49" s="14" t="s">
        <v>18</v>
      </c>
      <c r="C49" s="14"/>
      <c r="D49" s="14"/>
      <c r="F49" s="21"/>
      <c r="G49" s="22"/>
      <c r="H49" s="15"/>
      <c r="I49" s="15"/>
      <c r="J49" s="18"/>
      <c r="K49" s="23"/>
    </row>
    <row r="50" spans="2:11" ht="13.5" thickBot="1">
      <c r="B50" s="14" t="s">
        <v>19</v>
      </c>
      <c r="C50" s="14"/>
      <c r="D50" s="49">
        <v>48.16</v>
      </c>
      <c r="F50" s="21"/>
      <c r="G50" s="22"/>
      <c r="H50" s="15"/>
      <c r="I50" s="15"/>
      <c r="J50" s="18"/>
      <c r="K50" s="23"/>
    </row>
    <row r="51" spans="5:11" ht="12.75">
      <c r="E51" s="5"/>
      <c r="F51" s="5"/>
      <c r="G51" s="5"/>
      <c r="H51" s="5"/>
      <c r="K51" s="3"/>
    </row>
    <row r="52" spans="2:11" ht="12.75">
      <c r="B52" s="31">
        <f>$D50</f>
        <v>48.16</v>
      </c>
      <c r="C52" s="30">
        <f>ABS(20*LOG(ABS(($D$5+(1-$D$5)*COS($D$7*PI()/180/2+$B52*PI()/180))/($D$5+(1-$D$5)*COS($D$7*PI()/180/2-$B52*PI()/180)))))</f>
        <v>11.39693122393706</v>
      </c>
      <c r="D52" s="32">
        <f>(1.729349558*10^-4*$C52^4-4.932667999*10^-3*$C52^3-0.1485249855*$C52*$C52+8.81863307*$C52)</f>
        <v>76.82903229198558</v>
      </c>
      <c r="E52" s="5"/>
      <c r="F52" s="5"/>
      <c r="G52" s="5"/>
      <c r="H52" s="5"/>
      <c r="K52" s="3"/>
    </row>
    <row r="53" ht="12.75">
      <c r="K53" s="3"/>
    </row>
    <row r="54" spans="6:11" ht="12.75">
      <c r="F54" s="43"/>
      <c r="G54" s="22"/>
      <c r="H54" s="44"/>
      <c r="I54" s="15"/>
      <c r="J54" s="42"/>
      <c r="K54" s="41"/>
    </row>
    <row r="55" ht="12.75">
      <c r="K55" s="3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Hörereignisrichtung</dc:title>
  <dc:subject>für alle Koinzidenzmikrofone</dc:subject>
  <dc:creator>Eberhard Sengpiel - sengpielaudio</dc:creator>
  <cp:keywords/>
  <dc:description/>
  <cp:lastModifiedBy> </cp:lastModifiedBy>
  <dcterms:created xsi:type="dcterms:W3CDTF">2001-09-28T14:50:13Z</dcterms:created>
  <dcterms:modified xsi:type="dcterms:W3CDTF">2014-03-07T14:16:14Z</dcterms:modified>
  <cp:category/>
  <cp:version/>
  <cp:contentType/>
  <cp:contentStatus/>
</cp:coreProperties>
</file>